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ian/--------------/Dropbox/HCK/Årsmøte 2024/"/>
    </mc:Choice>
  </mc:AlternateContent>
  <xr:revisionPtr revIDLastSave="0" documentId="8_{6A98EDAC-5251-564C-9B38-3414BE7D4FF8}" xr6:coauthVersionLast="47" xr6:coauthVersionMax="47" xr10:uidLastSave="{00000000-0000-0000-0000-000000000000}"/>
  <bookViews>
    <workbookView xWindow="1160" yWindow="800" windowWidth="28800" windowHeight="17500" xr2:uid="{00000000-000D-0000-FFFF-FFFF00000000}"/>
  </bookViews>
  <sheets>
    <sheet name="Ark1" sheetId="1" r:id="rId1"/>
    <sheet name="Ark2" sheetId="2" r:id="rId2"/>
    <sheet name="Budsjett" sheetId="3" r:id="rId3"/>
    <sheet name="Lønn" sheetId="4" r:id="rId4"/>
  </sheets>
  <externalReferences>
    <externalReference r:id="rId5"/>
  </externalReferenc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 l="1"/>
  <c r="D4" i="3" l="1"/>
  <c r="D7" i="3" s="1"/>
  <c r="E19" i="4"/>
  <c r="F19" i="4" s="1"/>
  <c r="H19" i="4" s="1"/>
  <c r="E18" i="4"/>
  <c r="F18" i="4" s="1"/>
  <c r="H18" i="4" s="1"/>
  <c r="F17" i="4"/>
  <c r="H17" i="4" s="1"/>
  <c r="E17" i="4"/>
  <c r="E16" i="4"/>
  <c r="F16" i="4" s="1"/>
  <c r="H16" i="4" s="1"/>
  <c r="E15" i="4"/>
  <c r="F15" i="4" s="1"/>
  <c r="H15" i="4" s="1"/>
  <c r="E14" i="4"/>
  <c r="F14" i="4" s="1"/>
  <c r="H14" i="4" s="1"/>
  <c r="E13" i="4"/>
  <c r="F13" i="4" s="1"/>
  <c r="H13" i="4" s="1"/>
  <c r="E12" i="4"/>
  <c r="F12" i="4" s="1"/>
  <c r="H12" i="4" s="1"/>
  <c r="E11" i="4"/>
  <c r="F11" i="4" s="1"/>
  <c r="H11" i="4" s="1"/>
  <c r="E10" i="4"/>
  <c r="F10" i="4" s="1"/>
  <c r="H10" i="4" s="1"/>
  <c r="F9" i="4"/>
  <c r="H9" i="4" s="1"/>
  <c r="E9" i="4"/>
  <c r="E8" i="4"/>
  <c r="F8" i="4" s="1"/>
  <c r="H8" i="4" s="1"/>
  <c r="E7" i="4"/>
  <c r="F7" i="4" s="1"/>
  <c r="H7" i="4" s="1"/>
  <c r="E6" i="4"/>
  <c r="F6" i="4" s="1"/>
  <c r="H6" i="4" s="1"/>
  <c r="E5" i="4"/>
  <c r="F5" i="4" s="1"/>
  <c r="H5" i="4" s="1"/>
  <c r="E4" i="4"/>
  <c r="F4" i="4" s="1"/>
  <c r="H4" i="4" s="1"/>
  <c r="E3" i="4"/>
  <c r="F3" i="4" s="1"/>
  <c r="H3" i="4" s="1"/>
  <c r="E2" i="4"/>
  <c r="F2" i="4" s="1"/>
  <c r="H2" i="4" s="1"/>
  <c r="H20" i="4" l="1"/>
  <c r="O17" i="2" l="1"/>
  <c r="O18" i="2" s="1"/>
  <c r="J6" i="2"/>
  <c r="G34" i="1"/>
  <c r="C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BT</author>
  </authors>
  <commentList>
    <comment ref="G7" authorId="0" shapeId="0" xr:uid="{00000000-0006-0000-0000-000001000000}">
      <text>
        <r>
          <rPr>
            <b/>
            <sz val="10"/>
            <color rgb="FF000000"/>
            <rFont val="Calibri"/>
            <family val="2"/>
          </rPr>
          <t xml:space="preserve">Ny gruppe? 5-6 år: 8 000,-
</t>
        </r>
        <r>
          <rPr>
            <b/>
            <sz val="10"/>
            <color rgb="FF000000"/>
            <rFont val="Calibri"/>
            <family val="2"/>
          </rPr>
          <t xml:space="preserve">Sykkelkidza 7-8 år: 8 000,- 
</t>
        </r>
        <r>
          <rPr>
            <b/>
            <sz val="10"/>
            <color rgb="FF000000"/>
            <rFont val="Calibri"/>
            <family val="2"/>
          </rPr>
          <t xml:space="preserve">Rakettlaget 9-10 år: 8 000,-
</t>
        </r>
        <r>
          <rPr>
            <b/>
            <sz val="10"/>
            <color rgb="FF000000"/>
            <rFont val="+mn-lt"/>
            <charset val="1"/>
          </rPr>
          <t>Møkkagjengen 11-12 år: 8 000,-</t>
        </r>
        <r>
          <rPr>
            <b/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Turbolaget 13-16 år: 8 000,-
</t>
        </r>
        <r>
          <rPr>
            <b/>
            <sz val="10"/>
            <color rgb="FF000000"/>
            <rFont val="Calibri"/>
            <family val="2"/>
          </rPr>
          <t xml:space="preserve">Team 07-04: 14-17 år: 8 000,-
</t>
        </r>
        <r>
          <rPr>
            <b/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+mn-lt"/>
            <charset val="1"/>
          </rPr>
          <t xml:space="preserve">Ungdom NC/ NM 13-18 år 20 000,-
</t>
        </r>
        <r>
          <rPr>
            <b/>
            <sz val="10"/>
            <color rgb="FF000000"/>
            <rFont val="+mn-lt"/>
            <charset val="1"/>
          </rPr>
          <t xml:space="preserve">Sandsøya: 40 000,-
</t>
        </r>
        <r>
          <rPr>
            <b/>
            <sz val="10"/>
            <color rgb="FF000000"/>
            <rFont val="+mn-lt"/>
            <charset val="1"/>
          </rPr>
          <t>Felles søknad til styret: 20 000,-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tc={B9C1FBC5-4C0F-FF47-930F-934895A6F729}</author>
  </authors>
  <commentList>
    <comment ref="C6" authorId="0" shapeId="0" xr:uid="{B9C1FBC5-4C0F-FF47-930F-934895A6F729}">
      <text>
        <t>[Threaded comment]
Your version of Excel allows you to read this threaded comment; however, any edits to it will get removed if the file is opened in a newer version of Excel. Learn more: https://go.microsoft.com/fwlink/?linkid=870924
Comment:
    - Uke 21-25 og uke 34-38= 1000kr/ uke, totalt 10 000kr.
- Uke 26-33=8 uker a3000kr/ uke, totalt 24 000kr.</t>
      </text>
    </comment>
  </commentList>
</comments>
</file>

<file path=xl/sharedStrings.xml><?xml version="1.0" encoding="utf-8"?>
<sst xmlns="http://schemas.openxmlformats.org/spreadsheetml/2006/main" count="116" uniqueCount="111">
  <si>
    <t>Inntekter</t>
  </si>
  <si>
    <t>Utgifter</t>
  </si>
  <si>
    <t>Hva</t>
  </si>
  <si>
    <t>Beløp</t>
  </si>
  <si>
    <t>Forklaring</t>
  </si>
  <si>
    <t>Medlemskontingenter</t>
  </si>
  <si>
    <t>Grasrotandelen</t>
  </si>
  <si>
    <t>Momskompensasjon</t>
  </si>
  <si>
    <t>Sponsorer/samarbeidsavtaler</t>
  </si>
  <si>
    <t>Premier klubbmesterskap/ treningsritt</t>
  </si>
  <si>
    <t>Sum inntekter</t>
  </si>
  <si>
    <t>Sum utgifter</t>
  </si>
  <si>
    <t>Trenere, Emit, vakter</t>
  </si>
  <si>
    <t>Støtte til satsing for aktive ryttere o/18 år NC og NM</t>
  </si>
  <si>
    <t>Juleavslutning trenere, rittledere æresmedlem og styret m/følge</t>
  </si>
  <si>
    <t>Utdanning Trenere og funksjonærer</t>
  </si>
  <si>
    <t>Regnskap</t>
  </si>
  <si>
    <t>Barnekarusellen</t>
  </si>
  <si>
    <t>Driftstilskudd HK</t>
  </si>
  <si>
    <t>Aktivitetsmidler NCF</t>
  </si>
  <si>
    <t>Harstad Enduro Race</t>
  </si>
  <si>
    <t>Lisenser NCF</t>
  </si>
  <si>
    <t>Dugnadsrekruttering</t>
  </si>
  <si>
    <t>Drift Harstad Bike Park/ Servicehus</t>
  </si>
  <si>
    <t>Spillemidler utstyr</t>
  </si>
  <si>
    <t>Div pizza mm</t>
  </si>
  <si>
    <t>Lav egenandel</t>
  </si>
  <si>
    <t>40 000,- i 2022</t>
  </si>
  <si>
    <t>Balanse</t>
  </si>
  <si>
    <t>Bygging av EK/ buffer servicehus</t>
  </si>
  <si>
    <t>20 000 i premiefond fra Leon Sport</t>
  </si>
  <si>
    <t>juni</t>
  </si>
  <si>
    <t>Juli</t>
  </si>
  <si>
    <t>Aug</t>
  </si>
  <si>
    <t>uker</t>
  </si>
  <si>
    <t>antall</t>
  </si>
  <si>
    <t>Oppgaver</t>
  </si>
  <si>
    <t>tik tok</t>
  </si>
  <si>
    <t>cafe</t>
  </si>
  <si>
    <t>sykkelvert</t>
  </si>
  <si>
    <t>instruksjon</t>
  </si>
  <si>
    <t>tid</t>
  </si>
  <si>
    <t>pr uke</t>
  </si>
  <si>
    <t>Lønn</t>
  </si>
  <si>
    <t>timer</t>
  </si>
  <si>
    <t>kl 11-16</t>
  </si>
  <si>
    <t>Helg?</t>
  </si>
  <si>
    <t>Merknad</t>
  </si>
  <si>
    <t>Kostnad</t>
  </si>
  <si>
    <t>Uke 23</t>
  </si>
  <si>
    <t>Uke 24</t>
  </si>
  <si>
    <t>Uke 25</t>
  </si>
  <si>
    <t>Uke 26</t>
  </si>
  <si>
    <t>Uke 27</t>
  </si>
  <si>
    <t>Uke 28</t>
  </si>
  <si>
    <t>Uke 29</t>
  </si>
  <si>
    <t>Uke 30</t>
  </si>
  <si>
    <t>Uke 31</t>
  </si>
  <si>
    <t>Uke 32</t>
  </si>
  <si>
    <t>Uke 33</t>
  </si>
  <si>
    <t>Uke 34</t>
  </si>
  <si>
    <t>Uke 35</t>
  </si>
  <si>
    <t>Uke 36</t>
  </si>
  <si>
    <t>Uke 37</t>
  </si>
  <si>
    <t>Uke 38</t>
  </si>
  <si>
    <t>Uke</t>
  </si>
  <si>
    <t>Timelønn</t>
  </si>
  <si>
    <t>Uke 22</t>
  </si>
  <si>
    <t>Uke 21</t>
  </si>
  <si>
    <t>Antall dager</t>
  </si>
  <si>
    <t>Antall timer per dag</t>
  </si>
  <si>
    <t>Antall t per ungdom/ dag</t>
  </si>
  <si>
    <t>Antall t per uke</t>
  </si>
  <si>
    <t>Totalt</t>
  </si>
  <si>
    <t>Antall ungdommer per dag</t>
  </si>
  <si>
    <t>Se eget regnskap</t>
  </si>
  <si>
    <t>Tjeneste/ utgift</t>
  </si>
  <si>
    <t>Lønn ungdommer</t>
  </si>
  <si>
    <t>Budsjett sommerjobb for ungdommer i Harstad Bike Park</t>
  </si>
  <si>
    <t>Jakker ungdommer og ledere</t>
  </si>
  <si>
    <t>Lønn arbeidsleder</t>
  </si>
  <si>
    <t>Budsjett 2024 Harstad Cykleklubb</t>
  </si>
  <si>
    <t>Intensjon 2024: Konsolidering anlegg, aktivitet og bygge klubb</t>
  </si>
  <si>
    <t>Utleie Sykkelhus</t>
  </si>
  <si>
    <t>LAM tilskudd inkl prosjekt</t>
  </si>
  <si>
    <t>Sponsorer Harstad Bike Park</t>
  </si>
  <si>
    <t>44 000 i 2023, forventer mer i 2024!</t>
  </si>
  <si>
    <t>200 000 i 2023</t>
  </si>
  <si>
    <t>419 bet medlemmer pr des 23</t>
  </si>
  <si>
    <t>HCK Barnekarusell</t>
  </si>
  <si>
    <t>Salg klistremerker</t>
  </si>
  <si>
    <t>Utstyr kjøpt 2023, søkt!</t>
  </si>
  <si>
    <t>Basert på 2023</t>
  </si>
  <si>
    <t>Inntekter ritt</t>
  </si>
  <si>
    <t>Gjertrud Bøe?</t>
  </si>
  <si>
    <t>Til rekrutt-/ungdomsgruppa</t>
  </si>
  <si>
    <t>Sommerjobbprosjekt</t>
  </si>
  <si>
    <t>Forsikringer</t>
  </si>
  <si>
    <t>Støtte til jentesatsning</t>
  </si>
  <si>
    <t>Innkjøp mekkerom</t>
  </si>
  <si>
    <t>Forpliktet</t>
  </si>
  <si>
    <t>Håndtering lån</t>
  </si>
  <si>
    <t>Lisens MS Teams, Microsoft</t>
  </si>
  <si>
    <t>Innbetaling mva.</t>
  </si>
  <si>
    <t>Drift av websider</t>
  </si>
  <si>
    <t>Kurs av Trenerteamet</t>
  </si>
  <si>
    <t>Satsning på rekrutter. Bjarkøya, 8000 til hver trenergruppe, aktivitet, søknadsbasert</t>
  </si>
  <si>
    <t>Budsjett uten forventede spillemidler, mva. komp som går til nedbetaling av lån før refinansiering.</t>
  </si>
  <si>
    <t>SB68N, SNN, Polarkraft, Serit, Scandic, Bil i Nord, Harstadbygg Entreprenør</t>
  </si>
  <si>
    <t>7% av driftskostn. Forventer 8%</t>
  </si>
  <si>
    <t>Strøm, brøyting, vask, internett, avfall, brann, ventilasjon, plissegardiner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</si>
</sst>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&quot;\ * #,##0_ ;_ &quot;kr&quot;\ * \-#,##0_ ;_ &quot;kr&quot;\ * &quot;-&quot;??_ ;_ @_ "/>
    <numFmt numFmtId="165" formatCode="_(&quot;kr&quot;\ * #,##0_);_(&quot;kr&quot;\ * \(#,##0\);_(&quot;kr&quot;\ * &quot;-&quot;??_);_(@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4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rgb="FF000000"/>
      <name val="+mn-lt"/>
      <charset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6" xfId="0" applyBorder="1"/>
    <xf numFmtId="3" fontId="0" fillId="0" borderId="4" xfId="0" applyNumberFormat="1" applyBorder="1"/>
    <xf numFmtId="0" fontId="5" fillId="0" borderId="4" xfId="0" applyFont="1" applyBorder="1"/>
    <xf numFmtId="3" fontId="5" fillId="0" borderId="4" xfId="0" applyNumberFormat="1" applyFont="1" applyBorder="1"/>
    <xf numFmtId="0" fontId="5" fillId="0" borderId="7" xfId="0" applyFont="1" applyBorder="1"/>
    <xf numFmtId="0" fontId="8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0" fontId="1" fillId="0" borderId="0" xfId="0" applyFont="1"/>
    <xf numFmtId="164" fontId="0" fillId="0" borderId="5" xfId="0" applyNumberFormat="1" applyBorder="1"/>
    <xf numFmtId="164" fontId="0" fillId="0" borderId="8" xfId="0" applyNumberFormat="1" applyBorder="1"/>
    <xf numFmtId="164" fontId="5" fillId="0" borderId="5" xfId="0" applyNumberFormat="1" applyFont="1" applyBorder="1"/>
    <xf numFmtId="164" fontId="0" fillId="0" borderId="4" xfId="0" applyNumberFormat="1" applyBorder="1"/>
    <xf numFmtId="0" fontId="0" fillId="0" borderId="4" xfId="0" applyBorder="1" applyAlignment="1">
      <alignment horizontal="left"/>
    </xf>
    <xf numFmtId="3" fontId="0" fillId="0" borderId="6" xfId="0" applyNumberFormat="1" applyBorder="1"/>
    <xf numFmtId="164" fontId="5" fillId="0" borderId="9" xfId="0" applyNumberFormat="1" applyFont="1" applyBorder="1"/>
    <xf numFmtId="0" fontId="5" fillId="0" borderId="5" xfId="0" applyFont="1" applyBorder="1"/>
    <xf numFmtId="17" fontId="0" fillId="0" borderId="0" xfId="0" applyNumberFormat="1"/>
    <xf numFmtId="0" fontId="1" fillId="0" borderId="0" xfId="0" applyFont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65" fontId="0" fillId="0" borderId="5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/>
    </xf>
    <xf numFmtId="165" fontId="0" fillId="0" borderId="5" xfId="0" applyNumberFormat="1" applyBorder="1"/>
    <xf numFmtId="165" fontId="1" fillId="0" borderId="5" xfId="0" applyNumberFormat="1" applyFont="1" applyBorder="1" applyAlignment="1">
      <alignment horizontal="center"/>
    </xf>
    <xf numFmtId="0" fontId="5" fillId="0" borderId="0" xfId="0" applyFont="1"/>
    <xf numFmtId="165" fontId="5" fillId="0" borderId="5" xfId="0" applyNumberFormat="1" applyFont="1" applyBorder="1"/>
    <xf numFmtId="0" fontId="6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ian/Dropbox/Harstad%20cykleklubb/Bla&#778;b&#230;rhaugen%20Sykkelpark/S&#248;knader/2023/Sommerjobb%20ungdommer%20Harstad%20Kommune/Budsjett%20Sommerjobb%20for%20ungdommer%20i%20Harstad%20Bike%20Pa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sjett sommerjobb"/>
      <sheetName val="Lønn ungdommer"/>
    </sheetNames>
    <sheetDataSet>
      <sheetData sheetId="0"/>
      <sheetData sheetId="1">
        <row r="20">
          <cell r="H20">
            <v>144672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tian Kristoffer Evensen" id="{19C89717-D9E9-B84C-BA0E-8213555F44D3}" userId="0940bfac53188543" providerId="Windows Live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3-03-14T11:59:51.81" personId="{19C89717-D9E9-B84C-BA0E-8213555F44D3}" id="{B9C1FBC5-4C0F-FF47-930F-934895A6F729}">
    <text>- Uke 21-25 og uke 34-38= 1000kr/ uke, totalt 10 000kr.
- Uke 26-33=8 uker a3000kr/ uke, totalt 24 000kr.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5"/>
  <sheetViews>
    <sheetView tabSelected="1" zoomScale="125" zoomScaleNormal="130" zoomScalePageLayoutView="140" workbookViewId="0">
      <selection activeCell="G20" sqref="G20"/>
    </sheetView>
  </sheetViews>
  <sheetFormatPr baseColWidth="10" defaultColWidth="10.6640625" defaultRowHeight="15"/>
  <cols>
    <col min="2" max="2" width="29.5" customWidth="1"/>
    <col min="3" max="3" width="14.83203125" customWidth="1"/>
    <col min="4" max="4" width="32.33203125" customWidth="1"/>
    <col min="5" max="5" width="6.1640625" style="14" customWidth="1"/>
    <col min="6" max="6" width="54.33203125" customWidth="1"/>
    <col min="7" max="7" width="14.83203125" customWidth="1"/>
    <col min="8" max="8" width="65.1640625" customWidth="1"/>
  </cols>
  <sheetData>
    <row r="1" spans="2:8" ht="34">
      <c r="B1" s="1" t="s">
        <v>81</v>
      </c>
      <c r="F1" s="2"/>
    </row>
    <row r="2" spans="2:8">
      <c r="B2" s="17" t="s">
        <v>82</v>
      </c>
    </row>
    <row r="3" spans="2:8">
      <c r="B3" s="17" t="s">
        <v>107</v>
      </c>
    </row>
    <row r="4" spans="2:8">
      <c r="B4" s="17"/>
    </row>
    <row r="5" spans="2:8" ht="20" thickBot="1">
      <c r="B5" s="2" t="s">
        <v>0</v>
      </c>
      <c r="C5" s="3"/>
      <c r="D5" s="3"/>
      <c r="E5" s="15"/>
      <c r="F5" s="2" t="s">
        <v>1</v>
      </c>
    </row>
    <row r="6" spans="2:8">
      <c r="B6" s="4" t="s">
        <v>2</v>
      </c>
      <c r="C6" s="5" t="s">
        <v>3</v>
      </c>
      <c r="D6" s="6" t="s">
        <v>4</v>
      </c>
      <c r="E6" s="16"/>
      <c r="F6" s="4" t="s">
        <v>2</v>
      </c>
      <c r="G6" s="5" t="s">
        <v>3</v>
      </c>
      <c r="H6" s="6" t="s">
        <v>4</v>
      </c>
    </row>
    <row r="7" spans="2:8">
      <c r="B7" s="7" t="s">
        <v>5</v>
      </c>
      <c r="C7" s="18">
        <v>120000</v>
      </c>
      <c r="D7" s="8" t="s">
        <v>88</v>
      </c>
      <c r="E7" s="16"/>
      <c r="F7" s="7" t="s">
        <v>95</v>
      </c>
      <c r="G7" s="18">
        <v>140000</v>
      </c>
      <c r="H7" s="8" t="s">
        <v>106</v>
      </c>
    </row>
    <row r="8" spans="2:8">
      <c r="B8" s="7" t="s">
        <v>84</v>
      </c>
      <c r="C8" s="18">
        <v>200000</v>
      </c>
      <c r="D8" s="8" t="s">
        <v>87</v>
      </c>
      <c r="E8" s="16"/>
      <c r="F8" s="7" t="s">
        <v>23</v>
      </c>
      <c r="G8" s="18">
        <v>270000</v>
      </c>
      <c r="H8" s="8" t="s">
        <v>110</v>
      </c>
    </row>
    <row r="9" spans="2:8">
      <c r="B9" s="9" t="s">
        <v>6</v>
      </c>
      <c r="C9" s="18">
        <v>40000</v>
      </c>
      <c r="D9" s="8" t="s">
        <v>27</v>
      </c>
      <c r="E9" s="16"/>
      <c r="F9" s="9" t="s">
        <v>103</v>
      </c>
      <c r="G9" s="18">
        <v>126000</v>
      </c>
      <c r="H9" s="8" t="s">
        <v>26</v>
      </c>
    </row>
    <row r="10" spans="2:8">
      <c r="B10" s="7" t="s">
        <v>7</v>
      </c>
      <c r="C10" s="18">
        <v>133000</v>
      </c>
      <c r="D10" s="23" t="s">
        <v>109</v>
      </c>
      <c r="E10" s="16"/>
      <c r="F10" s="9" t="s">
        <v>96</v>
      </c>
      <c r="G10" s="18">
        <v>100000</v>
      </c>
      <c r="H10" s="8"/>
    </row>
    <row r="11" spans="2:8" ht="30">
      <c r="B11" s="7" t="s">
        <v>8</v>
      </c>
      <c r="C11" s="18">
        <v>875000</v>
      </c>
      <c r="D11" s="42" t="s">
        <v>108</v>
      </c>
      <c r="E11" s="16"/>
      <c r="F11" s="9" t="s">
        <v>97</v>
      </c>
      <c r="G11" s="18">
        <v>40000</v>
      </c>
      <c r="H11" s="8"/>
    </row>
    <row r="12" spans="2:8">
      <c r="B12" s="7" t="s">
        <v>85</v>
      </c>
      <c r="C12" s="18">
        <v>415000</v>
      </c>
      <c r="D12" s="42"/>
      <c r="E12" s="16"/>
      <c r="F12" s="9" t="s">
        <v>98</v>
      </c>
      <c r="G12" s="19">
        <v>25000</v>
      </c>
      <c r="H12" s="8"/>
    </row>
    <row r="13" spans="2:8">
      <c r="B13" s="7" t="s">
        <v>18</v>
      </c>
      <c r="C13" s="18">
        <v>65000</v>
      </c>
      <c r="D13" s="8" t="s">
        <v>86</v>
      </c>
      <c r="E13" s="16"/>
      <c r="F13" s="9" t="s">
        <v>20</v>
      </c>
      <c r="G13" s="18">
        <v>25000</v>
      </c>
      <c r="H13" s="8"/>
    </row>
    <row r="14" spans="2:8">
      <c r="B14" s="7" t="s">
        <v>19</v>
      </c>
      <c r="C14" s="18">
        <v>20000</v>
      </c>
      <c r="D14" s="8" t="s">
        <v>89</v>
      </c>
      <c r="E14" s="16"/>
      <c r="F14" s="9" t="s">
        <v>105</v>
      </c>
      <c r="G14" s="18">
        <v>30000</v>
      </c>
      <c r="H14" s="8" t="s">
        <v>94</v>
      </c>
    </row>
    <row r="15" spans="2:8">
      <c r="B15" s="7" t="s">
        <v>90</v>
      </c>
      <c r="C15" s="18">
        <v>25000</v>
      </c>
      <c r="D15" s="8"/>
      <c r="E15" s="16"/>
      <c r="F15" s="9" t="s">
        <v>22</v>
      </c>
      <c r="G15" s="18">
        <v>20000</v>
      </c>
      <c r="H15" s="8" t="s">
        <v>25</v>
      </c>
    </row>
    <row r="16" spans="2:8">
      <c r="B16" s="7" t="s">
        <v>24</v>
      </c>
      <c r="C16" s="21">
        <v>60000</v>
      </c>
      <c r="D16" s="22" t="s">
        <v>91</v>
      </c>
      <c r="E16" s="16"/>
      <c r="F16" s="9" t="s">
        <v>13</v>
      </c>
      <c r="G16" s="18">
        <v>20000</v>
      </c>
      <c r="H16" s="8"/>
    </row>
    <row r="17" spans="2:8">
      <c r="B17" s="7" t="s">
        <v>83</v>
      </c>
      <c r="C17" s="18">
        <v>350000</v>
      </c>
      <c r="D17" s="8" t="s">
        <v>92</v>
      </c>
      <c r="E17" s="16"/>
      <c r="F17" s="9" t="s">
        <v>17</v>
      </c>
      <c r="G17" s="18">
        <v>40000</v>
      </c>
      <c r="H17" s="8"/>
    </row>
    <row r="18" spans="2:8">
      <c r="B18" s="7" t="s">
        <v>93</v>
      </c>
      <c r="C18" s="18">
        <v>40000</v>
      </c>
      <c r="D18" s="8"/>
      <c r="E18" s="16"/>
      <c r="F18" s="7" t="s">
        <v>21</v>
      </c>
      <c r="G18" s="18">
        <v>7000</v>
      </c>
      <c r="H18" s="8"/>
    </row>
    <row r="19" spans="2:8">
      <c r="B19" s="7"/>
      <c r="C19" s="18"/>
      <c r="D19" s="8"/>
      <c r="E19" s="16"/>
      <c r="F19" s="7" t="s">
        <v>15</v>
      </c>
      <c r="G19" s="18">
        <v>20000</v>
      </c>
      <c r="H19" s="8" t="s">
        <v>12</v>
      </c>
    </row>
    <row r="20" spans="2:8">
      <c r="B20" s="7"/>
      <c r="C20" s="18"/>
      <c r="D20" s="8"/>
      <c r="E20" s="16"/>
      <c r="F20" s="7" t="s">
        <v>99</v>
      </c>
      <c r="G20" s="18">
        <v>150000</v>
      </c>
      <c r="H20" s="8" t="s">
        <v>100</v>
      </c>
    </row>
    <row r="21" spans="2:8">
      <c r="B21" s="7"/>
      <c r="C21" s="18"/>
      <c r="D21" s="8"/>
      <c r="E21" s="16"/>
      <c r="F21" s="7" t="s">
        <v>101</v>
      </c>
      <c r="G21" s="18">
        <v>1100000</v>
      </c>
      <c r="H21" s="8"/>
    </row>
    <row r="22" spans="2:8">
      <c r="B22" s="7"/>
      <c r="C22" s="18"/>
      <c r="D22" s="8"/>
      <c r="E22" s="16"/>
      <c r="F22" s="9" t="s">
        <v>14</v>
      </c>
      <c r="G22" s="18">
        <v>60000</v>
      </c>
      <c r="H22" s="8"/>
    </row>
    <row r="23" spans="2:8">
      <c r="B23" s="7"/>
      <c r="C23" s="18"/>
      <c r="D23" s="8"/>
      <c r="E23" s="16"/>
      <c r="F23" s="9" t="s">
        <v>9</v>
      </c>
      <c r="G23" s="18">
        <v>0</v>
      </c>
      <c r="H23" t="s">
        <v>30</v>
      </c>
    </row>
    <row r="24" spans="2:8">
      <c r="B24" s="7"/>
      <c r="C24" s="18"/>
      <c r="D24" s="8"/>
      <c r="E24" s="16"/>
      <c r="F24" s="9" t="s">
        <v>102</v>
      </c>
      <c r="G24" s="18">
        <v>10000</v>
      </c>
      <c r="H24" s="8"/>
    </row>
    <row r="25" spans="2:8">
      <c r="B25" s="7"/>
      <c r="C25" s="18"/>
      <c r="D25" s="8"/>
      <c r="E25" s="16"/>
      <c r="F25" s="9" t="s">
        <v>16</v>
      </c>
      <c r="G25" s="18">
        <v>50000</v>
      </c>
      <c r="H25" s="8"/>
    </row>
    <row r="26" spans="2:8">
      <c r="B26" s="7"/>
      <c r="C26" s="18"/>
      <c r="D26" s="8"/>
      <c r="E26" s="16"/>
      <c r="F26" s="9" t="s">
        <v>104</v>
      </c>
      <c r="G26" s="18">
        <v>3000</v>
      </c>
      <c r="H26" s="8"/>
    </row>
    <row r="27" spans="2:8">
      <c r="B27" s="7"/>
      <c r="C27" s="18"/>
      <c r="D27" s="8"/>
      <c r="E27" s="16"/>
      <c r="F27" s="9"/>
      <c r="G27" s="18"/>
      <c r="H27" s="8"/>
    </row>
    <row r="28" spans="2:8">
      <c r="B28" s="7"/>
      <c r="C28" s="18"/>
      <c r="D28" s="8"/>
      <c r="E28" s="16"/>
      <c r="F28" s="9"/>
      <c r="G28" s="18"/>
      <c r="H28" s="8"/>
    </row>
    <row r="29" spans="2:8">
      <c r="B29" s="7"/>
      <c r="C29" s="18"/>
      <c r="D29" s="8"/>
      <c r="E29" s="16"/>
      <c r="F29" s="9"/>
      <c r="G29" s="18"/>
      <c r="H29" s="8"/>
    </row>
    <row r="30" spans="2:8">
      <c r="B30" s="7"/>
      <c r="C30" s="18"/>
      <c r="D30" s="8"/>
      <c r="E30" s="16"/>
      <c r="F30" s="9"/>
      <c r="G30" s="18"/>
      <c r="H30" s="8"/>
    </row>
    <row r="31" spans="2:8">
      <c r="B31" s="7"/>
      <c r="C31" s="18"/>
      <c r="D31" s="8"/>
      <c r="E31" s="16"/>
      <c r="F31" s="9"/>
      <c r="G31" s="18"/>
      <c r="H31" s="8"/>
    </row>
    <row r="32" spans="2:8">
      <c r="B32" s="7"/>
      <c r="C32" s="18"/>
      <c r="D32" s="8"/>
      <c r="E32" s="16"/>
      <c r="F32" s="9"/>
      <c r="G32" s="18"/>
      <c r="H32" s="8"/>
    </row>
    <row r="33" spans="2:8" ht="16">
      <c r="B33" s="10" t="s">
        <v>10</v>
      </c>
      <c r="C33" s="20">
        <f>SUM(C7:C32)</f>
        <v>2343000</v>
      </c>
      <c r="D33" s="8"/>
      <c r="E33" s="16"/>
      <c r="F33" s="9"/>
      <c r="G33" s="18"/>
      <c r="H33" s="8"/>
    </row>
    <row r="34" spans="2:8" ht="17" thickBot="1">
      <c r="B34" s="12" t="s">
        <v>28</v>
      </c>
      <c r="C34" s="24">
        <f>C33-G34</f>
        <v>107000</v>
      </c>
      <c r="D34" s="25" t="s">
        <v>29</v>
      </c>
      <c r="F34" s="11" t="s">
        <v>11</v>
      </c>
      <c r="G34" s="20">
        <f>SUM(G7:G33)</f>
        <v>2236000</v>
      </c>
      <c r="H34" s="8"/>
    </row>
    <row r="38" spans="2:8" ht="19">
      <c r="C38" s="13"/>
      <c r="D38" s="13"/>
    </row>
    <row r="39" spans="2:8" ht="19">
      <c r="C39" s="13"/>
      <c r="D39" s="13"/>
    </row>
    <row r="40" spans="2:8" ht="19">
      <c r="C40" s="13"/>
      <c r="D40" s="13"/>
    </row>
    <row r="42" spans="2:8" ht="19">
      <c r="B42" s="13"/>
    </row>
    <row r="43" spans="2:8" ht="19">
      <c r="B43" s="13"/>
    </row>
    <row r="44" spans="2:8" ht="19">
      <c r="B44" s="13"/>
    </row>
    <row r="45" spans="2:8" ht="19">
      <c r="B45" s="13"/>
    </row>
  </sheetData>
  <pageMargins left="1" right="1" top="1" bottom="1" header="0.5" footer="0.5"/>
  <pageSetup paperSize="9" scale="52" orientation="landscape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F22D4-EB57-AB44-A992-93F47CA25514}">
  <dimension ref="F5:O18"/>
  <sheetViews>
    <sheetView zoomScale="150" workbookViewId="0">
      <selection activeCell="J19" sqref="J19"/>
    </sheetView>
  </sheetViews>
  <sheetFormatPr baseColWidth="10" defaultRowHeight="15"/>
  <sheetData>
    <row r="5" spans="6:15">
      <c r="H5" t="s">
        <v>34</v>
      </c>
      <c r="I5" t="s">
        <v>35</v>
      </c>
      <c r="J5" t="s">
        <v>42</v>
      </c>
      <c r="K5" t="s">
        <v>44</v>
      </c>
      <c r="L5" t="s">
        <v>46</v>
      </c>
    </row>
    <row r="6" spans="6:15">
      <c r="H6">
        <v>8</v>
      </c>
      <c r="I6">
        <v>24</v>
      </c>
      <c r="J6">
        <f>I6/H6</f>
        <v>3</v>
      </c>
    </row>
    <row r="8" spans="6:15">
      <c r="M8" t="s">
        <v>41</v>
      </c>
      <c r="N8" s="26" t="s">
        <v>45</v>
      </c>
    </row>
    <row r="9" spans="6:15">
      <c r="F9" t="s">
        <v>31</v>
      </c>
      <c r="G9">
        <v>26</v>
      </c>
      <c r="M9" t="s">
        <v>36</v>
      </c>
      <c r="N9" t="s">
        <v>37</v>
      </c>
    </row>
    <row r="10" spans="6:15">
      <c r="F10" t="s">
        <v>32</v>
      </c>
      <c r="G10">
        <v>27</v>
      </c>
      <c r="N10" t="s">
        <v>38</v>
      </c>
    </row>
    <row r="11" spans="6:15">
      <c r="G11">
        <v>28</v>
      </c>
      <c r="N11" t="s">
        <v>39</v>
      </c>
    </row>
    <row r="12" spans="6:15">
      <c r="G12">
        <v>29</v>
      </c>
      <c r="N12" t="s">
        <v>40</v>
      </c>
    </row>
    <row r="13" spans="6:15">
      <c r="G13">
        <v>30</v>
      </c>
    </row>
    <row r="14" spans="6:15">
      <c r="F14" t="s">
        <v>33</v>
      </c>
      <c r="G14">
        <v>31</v>
      </c>
    </row>
    <row r="15" spans="6:15">
      <c r="G15">
        <v>32</v>
      </c>
    </row>
    <row r="16" spans="6:15">
      <c r="G16">
        <v>33</v>
      </c>
      <c r="M16" t="s">
        <v>43</v>
      </c>
      <c r="N16">
        <v>200</v>
      </c>
      <c r="O16">
        <v>5000</v>
      </c>
    </row>
    <row r="17" spans="15:15">
      <c r="O17">
        <f>O16/N16</f>
        <v>25</v>
      </c>
    </row>
    <row r="18" spans="15:15">
      <c r="O18">
        <f>O17/5</f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74AA6-F974-F747-9480-63DE10CFF7C8}">
  <dimension ref="B1:D9"/>
  <sheetViews>
    <sheetView zoomScale="189" workbookViewId="0">
      <selection activeCell="B10" sqref="B10"/>
    </sheetView>
  </sheetViews>
  <sheetFormatPr baseColWidth="10" defaultRowHeight="15"/>
  <cols>
    <col min="2" max="2" width="25.1640625" bestFit="1" customWidth="1"/>
    <col min="3" max="3" width="19.1640625" customWidth="1"/>
    <col min="4" max="4" width="20" customWidth="1"/>
  </cols>
  <sheetData>
    <row r="1" spans="2:4" ht="16">
      <c r="B1" s="40" t="s">
        <v>78</v>
      </c>
    </row>
    <row r="3" spans="2:4" ht="16">
      <c r="B3" s="25" t="s">
        <v>76</v>
      </c>
      <c r="C3" s="25" t="s">
        <v>47</v>
      </c>
      <c r="D3" s="25" t="s">
        <v>48</v>
      </c>
    </row>
    <row r="4" spans="2:4">
      <c r="B4" s="33" t="s">
        <v>77</v>
      </c>
      <c r="C4" s="33" t="s">
        <v>75</v>
      </c>
      <c r="D4" s="38">
        <f>'[1]Lønn ungdommer'!H20</f>
        <v>144672</v>
      </c>
    </row>
    <row r="5" spans="2:4">
      <c r="B5" s="33" t="s">
        <v>79</v>
      </c>
      <c r="C5" s="33"/>
      <c r="D5" s="38">
        <v>28000</v>
      </c>
    </row>
    <row r="6" spans="2:4">
      <c r="B6" s="33" t="s">
        <v>80</v>
      </c>
      <c r="C6" s="33"/>
      <c r="D6" s="38">
        <v>34000</v>
      </c>
    </row>
    <row r="7" spans="2:4" ht="16">
      <c r="B7" s="25" t="s">
        <v>73</v>
      </c>
      <c r="C7" s="25"/>
      <c r="D7" s="41">
        <f>SUM(D4:D6)</f>
        <v>206672</v>
      </c>
    </row>
    <row r="8" spans="2:4">
      <c r="D8" s="28"/>
    </row>
    <row r="9" spans="2:4">
      <c r="D9" s="28"/>
    </row>
  </sheetData>
  <phoneticPr fontId="11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D7B67-6A22-F74B-A5E0-DF1FE7E84770}">
  <dimension ref="A1:I21"/>
  <sheetViews>
    <sheetView zoomScale="166" workbookViewId="0">
      <selection sqref="A1:H20"/>
    </sheetView>
  </sheetViews>
  <sheetFormatPr baseColWidth="10" defaultRowHeight="15"/>
  <cols>
    <col min="1" max="1" width="6.33203125" bestFit="1" customWidth="1"/>
    <col min="2" max="2" width="22" bestFit="1" customWidth="1"/>
    <col min="3" max="3" width="10.5" bestFit="1" customWidth="1"/>
    <col min="4" max="4" width="20.5" bestFit="1" customWidth="1"/>
    <col min="5" max="5" width="16.6640625" bestFit="1" customWidth="1"/>
    <col min="6" max="6" width="13" bestFit="1" customWidth="1"/>
    <col min="7" max="7" width="8.33203125" bestFit="1" customWidth="1"/>
    <col min="8" max="8" width="10.33203125" bestFit="1" customWidth="1"/>
    <col min="9" max="9" width="12.83203125" bestFit="1" customWidth="1"/>
  </cols>
  <sheetData>
    <row r="1" spans="1:9">
      <c r="A1" s="31" t="s">
        <v>65</v>
      </c>
      <c r="B1" s="32" t="s">
        <v>74</v>
      </c>
      <c r="C1" s="32" t="s">
        <v>69</v>
      </c>
      <c r="D1" s="32" t="s">
        <v>71</v>
      </c>
      <c r="E1" s="32" t="s">
        <v>70</v>
      </c>
      <c r="F1" s="31" t="s">
        <v>72</v>
      </c>
      <c r="G1" s="31" t="s">
        <v>66</v>
      </c>
      <c r="H1" s="32" t="s">
        <v>73</v>
      </c>
    </row>
    <row r="2" spans="1:9">
      <c r="A2" s="33" t="s">
        <v>68</v>
      </c>
      <c r="B2" s="34">
        <v>4</v>
      </c>
      <c r="C2" s="34">
        <v>2</v>
      </c>
      <c r="D2" s="34">
        <v>2</v>
      </c>
      <c r="E2" s="34">
        <f>D2*B2</f>
        <v>8</v>
      </c>
      <c r="F2" s="35">
        <f>E2*C2</f>
        <v>16</v>
      </c>
      <c r="G2" s="36">
        <v>137</v>
      </c>
      <c r="H2" s="37">
        <f>G2*F2</f>
        <v>2192</v>
      </c>
      <c r="I2" s="27"/>
    </row>
    <row r="3" spans="1:9">
      <c r="A3" s="33" t="s">
        <v>67</v>
      </c>
      <c r="B3" s="34">
        <v>4</v>
      </c>
      <c r="C3" s="34">
        <v>2</v>
      </c>
      <c r="D3" s="34">
        <v>2</v>
      </c>
      <c r="E3" s="34">
        <f t="shared" ref="E3:F18" si="0">D3*B3</f>
        <v>8</v>
      </c>
      <c r="F3" s="35">
        <f t="shared" si="0"/>
        <v>16</v>
      </c>
      <c r="G3" s="36">
        <v>137</v>
      </c>
      <c r="H3" s="37">
        <f t="shared" ref="H3:H19" si="1">G3*F3</f>
        <v>2192</v>
      </c>
      <c r="I3" s="29"/>
    </row>
    <row r="4" spans="1:9">
      <c r="A4" s="33" t="s">
        <v>49</v>
      </c>
      <c r="B4" s="34">
        <v>4</v>
      </c>
      <c r="C4" s="34">
        <v>2</v>
      </c>
      <c r="D4" s="34">
        <v>2</v>
      </c>
      <c r="E4" s="34">
        <f t="shared" si="0"/>
        <v>8</v>
      </c>
      <c r="F4" s="35">
        <f t="shared" si="0"/>
        <v>16</v>
      </c>
      <c r="G4" s="36">
        <v>137</v>
      </c>
      <c r="H4" s="37">
        <f t="shared" si="1"/>
        <v>2192</v>
      </c>
      <c r="I4" s="29"/>
    </row>
    <row r="5" spans="1:9">
      <c r="A5" s="33" t="s">
        <v>50</v>
      </c>
      <c r="B5" s="34">
        <v>4</v>
      </c>
      <c r="C5" s="34">
        <v>2</v>
      </c>
      <c r="D5" s="34">
        <v>2</v>
      </c>
      <c r="E5" s="34">
        <f t="shared" si="0"/>
        <v>8</v>
      </c>
      <c r="F5" s="35">
        <f t="shared" si="0"/>
        <v>16</v>
      </c>
      <c r="G5" s="36">
        <v>137</v>
      </c>
      <c r="H5" s="37">
        <f t="shared" si="1"/>
        <v>2192</v>
      </c>
      <c r="I5" s="29"/>
    </row>
    <row r="6" spans="1:9">
      <c r="A6" s="33" t="s">
        <v>51</v>
      </c>
      <c r="B6" s="34">
        <v>4</v>
      </c>
      <c r="C6" s="34">
        <v>2</v>
      </c>
      <c r="D6" s="34">
        <v>2</v>
      </c>
      <c r="E6" s="34">
        <f t="shared" si="0"/>
        <v>8</v>
      </c>
      <c r="F6" s="35">
        <f t="shared" si="0"/>
        <v>16</v>
      </c>
      <c r="G6" s="36">
        <v>137</v>
      </c>
      <c r="H6" s="37">
        <f t="shared" si="1"/>
        <v>2192</v>
      </c>
      <c r="I6" s="29"/>
    </row>
    <row r="7" spans="1:9">
      <c r="A7" s="33" t="s">
        <v>52</v>
      </c>
      <c r="B7" s="34">
        <v>4</v>
      </c>
      <c r="C7" s="34">
        <v>7</v>
      </c>
      <c r="D7" s="34">
        <v>4</v>
      </c>
      <c r="E7" s="34">
        <f t="shared" si="0"/>
        <v>16</v>
      </c>
      <c r="F7" s="35">
        <f t="shared" si="0"/>
        <v>112</v>
      </c>
      <c r="G7" s="37">
        <v>137</v>
      </c>
      <c r="H7" s="37">
        <f t="shared" si="1"/>
        <v>15344</v>
      </c>
      <c r="I7" s="29"/>
    </row>
    <row r="8" spans="1:9">
      <c r="A8" s="33" t="s">
        <v>53</v>
      </c>
      <c r="B8" s="34">
        <v>4</v>
      </c>
      <c r="C8" s="34">
        <v>7</v>
      </c>
      <c r="D8" s="34">
        <v>4</v>
      </c>
      <c r="E8" s="34">
        <f t="shared" si="0"/>
        <v>16</v>
      </c>
      <c r="F8" s="35">
        <f t="shared" si="0"/>
        <v>112</v>
      </c>
      <c r="G8" s="37">
        <v>137</v>
      </c>
      <c r="H8" s="37">
        <f t="shared" si="1"/>
        <v>15344</v>
      </c>
      <c r="I8" s="29"/>
    </row>
    <row r="9" spans="1:9">
      <c r="A9" s="33" t="s">
        <v>54</v>
      </c>
      <c r="B9" s="34">
        <v>4</v>
      </c>
      <c r="C9" s="34">
        <v>7</v>
      </c>
      <c r="D9" s="34">
        <v>4</v>
      </c>
      <c r="E9" s="34">
        <f t="shared" si="0"/>
        <v>16</v>
      </c>
      <c r="F9" s="35">
        <f t="shared" si="0"/>
        <v>112</v>
      </c>
      <c r="G9" s="37">
        <v>137</v>
      </c>
      <c r="H9" s="37">
        <f t="shared" si="1"/>
        <v>15344</v>
      </c>
      <c r="I9" s="29"/>
    </row>
    <row r="10" spans="1:9">
      <c r="A10" s="33" t="s">
        <v>55</v>
      </c>
      <c r="B10" s="34">
        <v>4</v>
      </c>
      <c r="C10" s="34">
        <v>7</v>
      </c>
      <c r="D10" s="34">
        <v>4</v>
      </c>
      <c r="E10" s="34">
        <f t="shared" si="0"/>
        <v>16</v>
      </c>
      <c r="F10" s="35">
        <f t="shared" si="0"/>
        <v>112</v>
      </c>
      <c r="G10" s="37">
        <v>137</v>
      </c>
      <c r="H10" s="37">
        <f t="shared" si="1"/>
        <v>15344</v>
      </c>
      <c r="I10" s="29"/>
    </row>
    <row r="11" spans="1:9">
      <c r="A11" s="33" t="s">
        <v>56</v>
      </c>
      <c r="B11" s="34">
        <v>4</v>
      </c>
      <c r="C11" s="34">
        <v>7</v>
      </c>
      <c r="D11" s="34">
        <v>4</v>
      </c>
      <c r="E11" s="34">
        <f t="shared" si="0"/>
        <v>16</v>
      </c>
      <c r="F11" s="35">
        <f t="shared" si="0"/>
        <v>112</v>
      </c>
      <c r="G11" s="37">
        <v>137</v>
      </c>
      <c r="H11" s="37">
        <f t="shared" si="1"/>
        <v>15344</v>
      </c>
      <c r="I11" s="29"/>
    </row>
    <row r="12" spans="1:9">
      <c r="A12" s="33" t="s">
        <v>57</v>
      </c>
      <c r="B12" s="34">
        <v>4</v>
      </c>
      <c r="C12" s="34">
        <v>7</v>
      </c>
      <c r="D12" s="34">
        <v>4</v>
      </c>
      <c r="E12" s="34">
        <f t="shared" si="0"/>
        <v>16</v>
      </c>
      <c r="F12" s="35">
        <f t="shared" si="0"/>
        <v>112</v>
      </c>
      <c r="G12" s="37">
        <v>137</v>
      </c>
      <c r="H12" s="37">
        <f t="shared" si="1"/>
        <v>15344</v>
      </c>
      <c r="I12" s="29"/>
    </row>
    <row r="13" spans="1:9">
      <c r="A13" s="33" t="s">
        <v>58</v>
      </c>
      <c r="B13" s="34">
        <v>4</v>
      </c>
      <c r="C13" s="34">
        <v>7</v>
      </c>
      <c r="D13" s="34">
        <v>4</v>
      </c>
      <c r="E13" s="34">
        <f t="shared" si="0"/>
        <v>16</v>
      </c>
      <c r="F13" s="35">
        <f t="shared" si="0"/>
        <v>112</v>
      </c>
      <c r="G13" s="37">
        <v>137</v>
      </c>
      <c r="H13" s="37">
        <f t="shared" si="1"/>
        <v>15344</v>
      </c>
      <c r="I13" s="29"/>
    </row>
    <row r="14" spans="1:9">
      <c r="A14" s="33" t="s">
        <v>59</v>
      </c>
      <c r="B14" s="34">
        <v>4</v>
      </c>
      <c r="C14" s="34">
        <v>7</v>
      </c>
      <c r="D14" s="34">
        <v>4</v>
      </c>
      <c r="E14" s="34">
        <f t="shared" si="0"/>
        <v>16</v>
      </c>
      <c r="F14" s="35">
        <f t="shared" si="0"/>
        <v>112</v>
      </c>
      <c r="G14" s="37">
        <v>137</v>
      </c>
      <c r="H14" s="37">
        <f t="shared" si="1"/>
        <v>15344</v>
      </c>
      <c r="I14" s="29"/>
    </row>
    <row r="15" spans="1:9">
      <c r="A15" s="33" t="s">
        <v>60</v>
      </c>
      <c r="B15" s="34">
        <v>4</v>
      </c>
      <c r="C15" s="34">
        <v>2</v>
      </c>
      <c r="D15" s="34">
        <v>2</v>
      </c>
      <c r="E15" s="34">
        <f t="shared" si="0"/>
        <v>8</v>
      </c>
      <c r="F15" s="35">
        <f t="shared" si="0"/>
        <v>16</v>
      </c>
      <c r="G15" s="37">
        <v>137</v>
      </c>
      <c r="H15" s="37">
        <f t="shared" si="1"/>
        <v>2192</v>
      </c>
      <c r="I15" s="29"/>
    </row>
    <row r="16" spans="1:9">
      <c r="A16" s="33" t="s">
        <v>61</v>
      </c>
      <c r="B16" s="34">
        <v>4</v>
      </c>
      <c r="C16" s="34">
        <v>2</v>
      </c>
      <c r="D16" s="34">
        <v>2</v>
      </c>
      <c r="E16" s="34">
        <f t="shared" si="0"/>
        <v>8</v>
      </c>
      <c r="F16" s="35">
        <f t="shared" si="0"/>
        <v>16</v>
      </c>
      <c r="G16" s="37">
        <v>137</v>
      </c>
      <c r="H16" s="37">
        <f t="shared" si="1"/>
        <v>2192</v>
      </c>
      <c r="I16" s="29"/>
    </row>
    <row r="17" spans="1:9">
      <c r="A17" s="33" t="s">
        <v>62</v>
      </c>
      <c r="B17" s="34">
        <v>4</v>
      </c>
      <c r="C17" s="34">
        <v>2</v>
      </c>
      <c r="D17" s="34">
        <v>2</v>
      </c>
      <c r="E17" s="34">
        <f t="shared" si="0"/>
        <v>8</v>
      </c>
      <c r="F17" s="35">
        <f t="shared" si="0"/>
        <v>16</v>
      </c>
      <c r="G17" s="37">
        <v>137</v>
      </c>
      <c r="H17" s="37">
        <f t="shared" si="1"/>
        <v>2192</v>
      </c>
      <c r="I17" s="29"/>
    </row>
    <row r="18" spans="1:9">
      <c r="A18" s="33" t="s">
        <v>63</v>
      </c>
      <c r="B18" s="34">
        <v>4</v>
      </c>
      <c r="C18" s="34">
        <v>2</v>
      </c>
      <c r="D18" s="34">
        <v>2</v>
      </c>
      <c r="E18" s="34">
        <f t="shared" si="0"/>
        <v>8</v>
      </c>
      <c r="F18" s="35">
        <f t="shared" si="0"/>
        <v>16</v>
      </c>
      <c r="G18" s="37">
        <v>137</v>
      </c>
      <c r="H18" s="37">
        <f t="shared" si="1"/>
        <v>2192</v>
      </c>
      <c r="I18" s="29"/>
    </row>
    <row r="19" spans="1:9">
      <c r="A19" s="33" t="s">
        <v>64</v>
      </c>
      <c r="B19" s="34">
        <v>4</v>
      </c>
      <c r="C19" s="34">
        <v>2</v>
      </c>
      <c r="D19" s="34">
        <v>2</v>
      </c>
      <c r="E19" s="34">
        <f t="shared" ref="E19:F19" si="2">D19*B19</f>
        <v>8</v>
      </c>
      <c r="F19" s="35">
        <f t="shared" si="2"/>
        <v>16</v>
      </c>
      <c r="G19" s="37">
        <v>137</v>
      </c>
      <c r="H19" s="37">
        <f t="shared" si="1"/>
        <v>2192</v>
      </c>
      <c r="I19" s="29"/>
    </row>
    <row r="20" spans="1:9" ht="16">
      <c r="A20" s="25" t="s">
        <v>73</v>
      </c>
      <c r="B20" s="33"/>
      <c r="C20" s="33"/>
      <c r="D20" s="33"/>
      <c r="E20" s="33"/>
      <c r="F20" s="33"/>
      <c r="G20" s="38"/>
      <c r="H20" s="39">
        <f>SUM(H2:H19)</f>
        <v>144672</v>
      </c>
      <c r="I20" s="29"/>
    </row>
    <row r="21" spans="1:9">
      <c r="H21" s="28"/>
      <c r="I21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Ark1</vt:lpstr>
      <vt:lpstr>Ark2</vt:lpstr>
      <vt:lpstr>Budsjett</vt:lpstr>
      <vt:lpstr>Lønn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Stian</dc:creator>
  <cp:lastModifiedBy>Stian  Evensen</cp:lastModifiedBy>
  <cp:lastPrinted>2020-06-15T21:26:49Z</cp:lastPrinted>
  <dcterms:created xsi:type="dcterms:W3CDTF">2017-02-06T19:40:11Z</dcterms:created>
  <dcterms:modified xsi:type="dcterms:W3CDTF">2024-03-20T10:37:14Z</dcterms:modified>
</cp:coreProperties>
</file>